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8\1er. TRIM18\INFORMACION CONTABLE\"/>
    </mc:Choice>
  </mc:AlternateContent>
  <bookViews>
    <workbookView xWindow="0" yWindow="0" windowWidth="20490" windowHeight="705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2" i="1"/>
  <c r="I40" i="1"/>
  <c r="J40" i="1" s="1"/>
  <c r="J36" i="1" s="1"/>
  <c r="I39" i="1"/>
  <c r="I36" i="1" s="1"/>
  <c r="I34" i="1" s="1"/>
  <c r="E34" i="1"/>
  <c r="D34" i="1"/>
  <c r="D33" i="1"/>
  <c r="E33" i="1" s="1"/>
  <c r="J32" i="1"/>
  <c r="I32" i="1"/>
  <c r="E32" i="1"/>
  <c r="I31" i="1"/>
  <c r="J31" i="1" s="1"/>
  <c r="E31" i="1"/>
  <c r="I30" i="1"/>
  <c r="J30" i="1" s="1"/>
  <c r="J29" i="1"/>
  <c r="I29" i="1"/>
  <c r="D29" i="1"/>
  <c r="I28" i="1"/>
  <c r="J28" i="1" s="1"/>
  <c r="D28" i="1"/>
  <c r="J27" i="1"/>
  <c r="I27" i="1"/>
  <c r="E27" i="1"/>
  <c r="D27" i="1"/>
  <c r="E26" i="1"/>
  <c r="D26" i="1"/>
  <c r="I25" i="1"/>
  <c r="E24" i="1"/>
  <c r="I23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I18" i="1"/>
  <c r="J18" i="1" s="1"/>
  <c r="I17" i="1"/>
  <c r="J17" i="1" s="1"/>
  <c r="I16" i="1"/>
  <c r="I14" i="1" s="1"/>
  <c r="E14" i="1"/>
  <c r="J12" i="1"/>
  <c r="I12" i="1"/>
  <c r="E12" i="1"/>
  <c r="J25" i="1" l="1"/>
  <c r="J52" i="1"/>
  <c r="J50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<sst xmlns="http://schemas.openxmlformats.org/spreadsheetml/2006/main" count="62" uniqueCount="59">
  <si>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</si>
  <si>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2018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</si>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</sst>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4" fontId="2" fillId="0" borderId="0" xfId="0" applyNumberFormat="1" applyFont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3</xdr:col>
      <xdr:colOff>0</xdr:colOff>
      <xdr:row>60</xdr:row>
      <xdr:rowOff>11905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0" y="9448800"/>
          <a:ext cx="2867025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9</xdr:col>
      <xdr:colOff>5006</xdr:colOff>
      <xdr:row>60</xdr:row>
      <xdr:rowOff>95242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417964" y="9532137"/>
          <a:ext cx="3245892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16">
          <cell r="I16">
            <v>325895.67999999999</v>
          </cell>
          <cell r="J16">
            <v>18348294.870000001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48560476.649999999</v>
          </cell>
          <cell r="E31">
            <v>44611515.539999999</v>
          </cell>
          <cell r="I31">
            <v>0</v>
          </cell>
          <cell r="J31">
            <v>0</v>
          </cell>
        </row>
        <row r="32">
          <cell r="D32">
            <v>8072113.79</v>
          </cell>
          <cell r="E32">
            <v>6874693.79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1475878.18</v>
          </cell>
          <cell r="E34">
            <v>1475878.18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zoomScaleNormal="80" workbookViewId="0">
      <selection activeCell="I39" sqref="I39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/>
      <c r="E12" s="37">
        <f>+E14+E24</f>
        <v>17086248.210000001</v>
      </c>
      <c r="F12" s="33"/>
      <c r="G12" s="35" t="s">
        <v>9</v>
      </c>
      <c r="H12" s="35"/>
      <c r="I12" s="37">
        <f>+I16-J23</f>
        <v>0</v>
      </c>
      <c r="J12" s="37">
        <f>+J16</f>
        <v>18022399.210000001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/>
      <c r="E14" s="37">
        <f>+E17+E18-D16</f>
        <v>11939867.100000001</v>
      </c>
      <c r="F14" s="33"/>
      <c r="G14" s="35" t="s">
        <v>11</v>
      </c>
      <c r="H14" s="35"/>
      <c r="I14" s="37">
        <f>+I16-J23</f>
        <v>0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>
        <v>1295919.1000000001</v>
      </c>
      <c r="E16" s="44">
        <v>0</v>
      </c>
      <c r="F16" s="33"/>
      <c r="G16" s="42" t="s">
        <v>13</v>
      </c>
      <c r="H16" s="42"/>
      <c r="I16" s="44">
        <f>IF([1]ESF!I16&gt;[1]ESF!J16,[1]ESF!I16-[1]ESF!J16,0)</f>
        <v>0</v>
      </c>
      <c r="J16" s="45">
        <v>18022399.210000001</v>
      </c>
      <c r="K16" s="29"/>
    </row>
    <row r="17" spans="1:11" x14ac:dyDescent="0.2">
      <c r="A17" s="34"/>
      <c r="B17" s="42" t="s">
        <v>14</v>
      </c>
      <c r="C17" s="42"/>
      <c r="D17" s="44">
        <v>0</v>
      </c>
      <c r="E17" s="44">
        <v>17801.63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0</v>
      </c>
      <c r="E18" s="44">
        <v>13217984.57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6" t="s">
        <v>23</v>
      </c>
      <c r="H21" s="46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5146381.1099999994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7" t="s">
        <v>28</v>
      </c>
      <c r="H25" s="47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3948961.11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1197420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6" t="s">
        <v>38</v>
      </c>
      <c r="C31" s="46"/>
      <c r="D31" s="44">
        <v>0</v>
      </c>
      <c r="E31" s="44">
        <f>IF(D31&gt;0,0,[1]ESF!D34-[1]ESF!E34)</f>
        <v>0</v>
      </c>
      <c r="F31" s="33"/>
      <c r="G31" s="46" t="s">
        <v>39</v>
      </c>
      <c r="H31" s="46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1" ht="25.5" customHeight="1" x14ac:dyDescent="0.2">
      <c r="A33" s="34"/>
      <c r="B33" s="46" t="s">
        <v>42</v>
      </c>
      <c r="C33" s="46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8"/>
      <c r="J33" s="48"/>
      <c r="K33" s="29"/>
    </row>
    <row r="34" spans="1:11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35108647.420000002</v>
      </c>
      <c r="J34" s="37">
        <v>0</v>
      </c>
      <c r="K34" s="29"/>
    </row>
    <row r="35" spans="1:11" x14ac:dyDescent="0.2">
      <c r="A35" s="38"/>
      <c r="B35" s="39"/>
      <c r="C35" s="40"/>
      <c r="D35" s="48"/>
      <c r="E35" s="48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34006870.240000002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34006870.240000002</v>
      </c>
      <c r="J38" s="44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+I44-J45</f>
        <v>1101777.1799999997</v>
      </c>
      <c r="J42" s="37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4014827.17</v>
      </c>
      <c r="J44" s="43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0</v>
      </c>
      <c r="J45" s="43">
        <v>2913049.99</v>
      </c>
      <c r="K45" s="49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F59" s="15"/>
      <c r="G59" s="70"/>
      <c r="H59" s="71"/>
      <c r="I59" s="63"/>
      <c r="J59" s="63"/>
    </row>
    <row r="60" spans="1:11" ht="14.1" customHeight="1" x14ac:dyDescent="0.2">
      <c r="B60" s="72"/>
      <c r="C60" s="73"/>
      <c r="D60" s="73"/>
      <c r="E60" s="63"/>
      <c r="F60" s="63"/>
      <c r="G60" s="73"/>
      <c r="H60" s="73"/>
      <c r="I60" s="40"/>
      <c r="J60" s="63"/>
    </row>
    <row r="61" spans="1:11" ht="14.1" customHeight="1" x14ac:dyDescent="0.2">
      <c r="B61" s="74"/>
      <c r="C61" s="75"/>
      <c r="D61" s="75"/>
      <c r="E61" s="76"/>
      <c r="F61" s="76"/>
      <c r="G61" s="75"/>
      <c r="H61" s="75"/>
      <c r="I61" s="40"/>
      <c r="J61" s="63"/>
    </row>
    <row r="62" spans="1:11" x14ac:dyDescent="0.2">
      <c r="A62" s="77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2018-04-24T19:36:12Z</dcterms:created>
  <dcterms:modified xsi:type="dcterms:W3CDTF">2018-04-24T19:36:23Z</dcterms:modified>
</cp:coreProperties>
</file>